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0" yWindow="65516" windowWidth="16540" windowHeight="11380" activeTab="0"/>
  </bookViews>
  <sheets>
    <sheet name="BCF - N" sheetId="1" r:id="rId1"/>
    <sheet name="BCF - lb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<sst xmlns="http://schemas.openxmlformats.org/spreadsheetml/2006/main" count="124" uniqueCount="69">
  <si>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>No Warranty -- Explicit or Implicit</t>
  </si>
  <si>
    <t>This workbook was initially developed by</t>
  </si>
  <si>
    <t>United States Air Force</t>
  </si>
  <si>
    <t>For updates, see Stone Wheels or Ergonomics at</t>
  </si>
  <si>
    <t xml:space="preserve">Bloswick, D. S. and Villnave, T.  “Ergonomics (Chap 54)”. </t>
  </si>
  <si>
    <t xml:space="preserve">In Harris, R. E. (ed), Patty's Industrial Hygiene </t>
  </si>
  <si>
    <t xml:space="preserve">and Toxicology, 5th ed. Vol. 4, </t>
  </si>
  <si>
    <t>New York:  John Wiley and Sons, 2000</t>
  </si>
  <si>
    <t>v1.0 2/1/05 © 2005 Victor Caravello and Thomas E. Bernard</t>
  </si>
  <si>
    <t>Measure</t>
  </si>
  <si>
    <t>Job</t>
  </si>
  <si>
    <t>Task</t>
  </si>
  <si>
    <t>Load [kg]</t>
  </si>
  <si>
    <t>Body Weight [kg]</t>
  </si>
  <si>
    <t>Hands to lower back {L5 - S1 Joint}</t>
  </si>
  <si>
    <t>Back Posture (Angle from Vertical)</t>
  </si>
  <si>
    <t>θ</t>
  </si>
  <si>
    <t>[°]</t>
  </si>
  <si>
    <t>Contributor</t>
  </si>
  <si>
    <t>Back Posture</t>
  </si>
  <si>
    <t>Load Moment</t>
  </si>
  <si>
    <t>B = 190 (L*HB)</t>
  </si>
  <si>
    <t>Direct Compression</t>
  </si>
  <si>
    <t>C = 7.5 [(BW)/2 + L]</t>
  </si>
  <si>
    <t>Estimated Compressive Force</t>
  </si>
  <si>
    <t>Analyst</t>
  </si>
  <si>
    <t>Date</t>
  </si>
  <si>
    <t>Symbol</t>
  </si>
  <si>
    <t>Value</t>
  </si>
  <si>
    <t>BW</t>
  </si>
  <si>
    <t>L</t>
  </si>
  <si>
    <t>[kg]</t>
  </si>
  <si>
    <t>[m]</t>
  </si>
  <si>
    <t>Computation</t>
  </si>
  <si>
    <t>29 * (</t>
  </si>
  <si>
    <t>)</t>
  </si>
  <si>
    <t>190 * (</t>
  </si>
  <si>
    <t>7.5 * {(</t>
  </si>
  <si>
    <t>)/2 + (</t>
  </si>
  <si>
    <t>)}</t>
  </si>
  <si>
    <t>Comparison Value: 3100 N</t>
  </si>
  <si>
    <t>)   *   (</t>
  </si>
  <si>
    <t>Horizontal Distance [m]</t>
  </si>
  <si>
    <t>Caravello</t>
  </si>
  <si>
    <t>Value [N]</t>
  </si>
  <si>
    <t>Average body weight for an even gender distribution is 75 kg</t>
  </si>
  <si>
    <r>
      <t xml:space="preserve">Sin </t>
    </r>
    <r>
      <rPr>
        <sz val="10"/>
        <rFont val="Times New Roman"/>
        <family val="1"/>
      </rPr>
      <t>θ</t>
    </r>
  </si>
  <si>
    <r>
      <t xml:space="preserve">A = 29 (BW) sin </t>
    </r>
    <r>
      <rPr>
        <sz val="10"/>
        <rFont val="Times New Roman"/>
        <family val="1"/>
      </rPr>
      <t>θ</t>
    </r>
  </si>
  <si>
    <r>
      <t>F</t>
    </r>
    <r>
      <rPr>
        <vertAlign val="subscript"/>
        <sz val="10"/>
        <rFont val="Arial"/>
        <family val="0"/>
      </rPr>
      <t>c</t>
    </r>
    <r>
      <rPr>
        <sz val="10"/>
        <rFont val="Arial"/>
        <family val="0"/>
      </rPr>
      <t xml:space="preserve"> = A + B + C</t>
    </r>
  </si>
  <si>
    <t>[--]</t>
  </si>
  <si>
    <t>Utah Estimation of Back Compressive Force</t>
  </si>
  <si>
    <t>This method is based on that of Donald S. Bloswick in</t>
  </si>
  <si>
    <t>Thomas E. Bernard</t>
  </si>
  <si>
    <t>University of South Florida</t>
  </si>
  <si>
    <t>College of Public Health</t>
  </si>
  <si>
    <t>HB</t>
  </si>
  <si>
    <t>[lb]</t>
  </si>
  <si>
    <t>[in]</t>
  </si>
  <si>
    <r>
      <t>Value [lb</t>
    </r>
    <r>
      <rPr>
        <b/>
        <vertAlign val="subscript"/>
        <sz val="10"/>
        <rFont val="Arial"/>
        <family val="0"/>
      </rPr>
      <t>f</t>
    </r>
    <r>
      <rPr>
        <b/>
        <sz val="10"/>
        <rFont val="Arial"/>
        <family val="0"/>
      </rPr>
      <t>]</t>
    </r>
  </si>
  <si>
    <r>
      <t>Comparison Value: 700 lb</t>
    </r>
    <r>
      <rPr>
        <vertAlign val="subscript"/>
        <sz val="10"/>
        <rFont val="Arial"/>
        <family val="0"/>
      </rPr>
      <t>f</t>
    </r>
  </si>
  <si>
    <r>
      <t xml:space="preserve">A = 3 (BW) sin </t>
    </r>
    <r>
      <rPr>
        <sz val="10"/>
        <rFont val="Times New Roman"/>
        <family val="1"/>
      </rPr>
      <t>θ</t>
    </r>
  </si>
  <si>
    <t>3 * (</t>
  </si>
  <si>
    <t>B = 0.5 (L*HB)</t>
  </si>
  <si>
    <t>0.5 * (</t>
  </si>
  <si>
    <t>C = 0.8 [(BW)/2 + L]</t>
  </si>
  <si>
    <t>0.8 * {(</t>
  </si>
  <si>
    <t>tbernard@health.usf.edu // (813) 974-6629</t>
  </si>
  <si>
    <t>http://www.health.usf.edu/~tbernard</t>
  </si>
  <si>
    <t>Victor Caravello, Lt. Colonel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</si>
</sst>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vertAlign val="subscript"/>
      <sz val="10"/>
      <name val="Arial"/>
      <family val="0"/>
    </font>
    <font>
      <b/>
      <vertAlign val="subscript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5" fillId="0" borderId="0" xfId="20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2" fontId="7" fillId="2" borderId="9" xfId="0" applyNumberFormat="1" applyFont="1" applyFill="1" applyBorder="1" applyAlignment="1" applyProtection="1">
      <alignment horizontal="center" vertical="center"/>
      <protection locked="0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  <protection locked="0"/>
    </xf>
    <xf numFmtId="2" fontId="7" fillId="0" borderId="9" xfId="0" applyNumberFormat="1" applyFont="1" applyFill="1" applyBorder="1" applyAlignment="1" applyProtection="1">
      <alignment horizontal="center" vertical="center"/>
      <protection/>
    </xf>
    <xf numFmtId="2" fontId="7" fillId="0" borderId="26" xfId="0" applyNumberFormat="1" applyFont="1" applyFill="1" applyBorder="1" applyAlignment="1" applyProtection="1">
      <alignment horizontal="center" vertical="center"/>
      <protection/>
    </xf>
    <xf numFmtId="2" fontId="0" fillId="0" borderId="7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8" xfId="0" applyFont="1" applyBorder="1" applyAlignment="1" quotePrefix="1">
      <alignment horizontal="left" vertical="center"/>
    </xf>
    <xf numFmtId="0" fontId="0" fillId="0" borderId="28" xfId="0" applyFont="1" applyBorder="1" applyAlignment="1" quotePrefix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" borderId="25" xfId="0" applyFont="1" applyFill="1" applyBorder="1" applyAlignment="1" applyProtection="1">
      <alignment horizontal="left" vertical="center"/>
      <protection locked="0"/>
    </xf>
    <xf numFmtId="0" fontId="0" fillId="2" borderId="27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14" fontId="0" fillId="2" borderId="26" xfId="0" applyNumberFormat="1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Font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164" fontId="7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0" fillId="2" borderId="34" xfId="0" applyFont="1" applyFill="1" applyBorder="1" applyAlignment="1" applyProtection="1">
      <alignment horizontal="left" vertical="center"/>
      <protection locked="0"/>
    </xf>
    <xf numFmtId="0" fontId="0" fillId="2" borderId="28" xfId="0" applyFont="1" applyFill="1" applyBorder="1" applyAlignment="1" applyProtection="1">
      <alignment horizontal="left" vertical="center"/>
      <protection locked="0"/>
    </xf>
    <xf numFmtId="0" fontId="0" fillId="2" borderId="35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horizontal="center" vertical="center"/>
    </xf>
    <xf numFmtId="164" fontId="0" fillId="0" borderId="25" xfId="0" applyNumberFormat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.usf.edu/~tbernard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.usf.edu/~tbernard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RowColHeaders="0" tabSelected="1" workbookViewId="0" topLeftCell="A1">
      <selection activeCell="A4" sqref="A4:E4"/>
    </sheetView>
  </sheetViews>
  <sheetFormatPr defaultColWidth="11.421875" defaultRowHeight="12.75"/>
  <cols>
    <col min="1" max="1" width="27.28125" style="9" customWidth="1"/>
    <col min="2" max="2" width="9.421875" style="9" bestFit="1" customWidth="1"/>
    <col min="3" max="3" width="6.7109375" style="9" customWidth="1"/>
    <col min="4" max="4" width="8.00390625" style="9" bestFit="1" customWidth="1"/>
    <col min="5" max="5" width="6.7109375" style="9" customWidth="1"/>
    <col min="6" max="6" width="8.00390625" style="9" bestFit="1" customWidth="1"/>
    <col min="7" max="7" width="8.8515625" style="9" customWidth="1"/>
    <col min="8" max="8" width="4.140625" style="9" bestFit="1" customWidth="1"/>
    <col min="9" max="9" width="3.28125" style="9" customWidth="1"/>
    <col min="10" max="10" width="43.8515625" style="9" customWidth="1"/>
    <col min="11" max="16384" width="8.8515625" style="9" customWidth="1"/>
  </cols>
  <sheetData>
    <row r="1" spans="1:4" ht="15">
      <c r="A1" s="92" t="s">
        <v>50</v>
      </c>
      <c r="B1" s="92"/>
      <c r="C1" s="92"/>
      <c r="D1" s="92"/>
    </row>
    <row r="2" ht="13.5" customHeight="1" thickBot="1"/>
    <row r="3" spans="1:9" ht="13.5" customHeight="1">
      <c r="A3" s="3" t="s">
        <v>10</v>
      </c>
      <c r="B3" s="4"/>
      <c r="C3" s="4"/>
      <c r="D3" s="4"/>
      <c r="E3" s="5"/>
      <c r="F3" s="6" t="s">
        <v>25</v>
      </c>
      <c r="G3" s="4"/>
      <c r="H3" s="7"/>
      <c r="I3" s="8"/>
    </row>
    <row r="4" spans="1:9" ht="13.5" customHeight="1">
      <c r="A4" s="115"/>
      <c r="B4" s="94"/>
      <c r="C4" s="94"/>
      <c r="D4" s="94"/>
      <c r="E4" s="116"/>
      <c r="F4" s="93" t="s">
        <v>43</v>
      </c>
      <c r="G4" s="94"/>
      <c r="H4" s="95"/>
      <c r="I4" s="8"/>
    </row>
    <row r="5" spans="1:9" ht="13.5" customHeight="1">
      <c r="A5" s="10" t="s">
        <v>11</v>
      </c>
      <c r="B5" s="11"/>
      <c r="C5" s="11"/>
      <c r="D5" s="11"/>
      <c r="E5" s="12"/>
      <c r="F5" s="13" t="s">
        <v>26</v>
      </c>
      <c r="G5" s="11"/>
      <c r="H5" s="14"/>
      <c r="I5" s="8"/>
    </row>
    <row r="6" spans="1:9" ht="13.5" customHeight="1" thickBot="1">
      <c r="A6" s="117"/>
      <c r="B6" s="97"/>
      <c r="C6" s="97"/>
      <c r="D6" s="97"/>
      <c r="E6" s="118"/>
      <c r="F6" s="96"/>
      <c r="G6" s="97"/>
      <c r="H6" s="98"/>
      <c r="I6" s="8"/>
    </row>
    <row r="7" spans="1:9" ht="13.5" customHeight="1" thickBot="1">
      <c r="A7" s="8"/>
      <c r="B7" s="8"/>
      <c r="C7" s="8"/>
      <c r="D7" s="8"/>
      <c r="E7" s="8"/>
      <c r="F7" s="8"/>
      <c r="G7" s="8"/>
      <c r="H7" s="8"/>
      <c r="I7" s="8"/>
    </row>
    <row r="8" spans="1:9" ht="13.5" customHeight="1">
      <c r="A8" s="77" t="s">
        <v>9</v>
      </c>
      <c r="B8" s="78"/>
      <c r="C8" s="78"/>
      <c r="D8" s="78"/>
      <c r="E8" s="79"/>
      <c r="F8" s="15" t="s">
        <v>27</v>
      </c>
      <c r="G8" s="75" t="s">
        <v>28</v>
      </c>
      <c r="H8" s="119"/>
      <c r="I8" s="8"/>
    </row>
    <row r="9" spans="1:9" ht="13.5" customHeight="1">
      <c r="A9" s="80" t="s">
        <v>13</v>
      </c>
      <c r="B9" s="81"/>
      <c r="C9" s="81"/>
      <c r="D9" s="81"/>
      <c r="E9" s="81"/>
      <c r="F9" s="76" t="s">
        <v>29</v>
      </c>
      <c r="G9" s="53">
        <v>90</v>
      </c>
      <c r="H9" s="16"/>
      <c r="I9" s="8"/>
    </row>
    <row r="10" spans="1:9" ht="13.5" customHeight="1">
      <c r="A10" s="82" t="s">
        <v>45</v>
      </c>
      <c r="B10" s="83"/>
      <c r="C10" s="83"/>
      <c r="D10" s="83"/>
      <c r="E10" s="83"/>
      <c r="F10" s="76"/>
      <c r="G10" s="54"/>
      <c r="H10" s="41" t="s">
        <v>31</v>
      </c>
      <c r="I10" s="8"/>
    </row>
    <row r="11" spans="1:9" ht="13.5" customHeight="1">
      <c r="A11" s="105" t="s">
        <v>12</v>
      </c>
      <c r="B11" s="106"/>
      <c r="C11" s="106"/>
      <c r="D11" s="106"/>
      <c r="E11" s="107"/>
      <c r="F11" s="111" t="s">
        <v>30</v>
      </c>
      <c r="G11" s="113">
        <v>41.73</v>
      </c>
      <c r="H11" s="16"/>
      <c r="I11" s="8"/>
    </row>
    <row r="12" spans="1:9" ht="13.5" customHeight="1">
      <c r="A12" s="108"/>
      <c r="B12" s="109"/>
      <c r="C12" s="109"/>
      <c r="D12" s="109"/>
      <c r="E12" s="110"/>
      <c r="F12" s="112"/>
      <c r="G12" s="114"/>
      <c r="H12" s="42" t="s">
        <v>31</v>
      </c>
      <c r="I12" s="8"/>
    </row>
    <row r="13" spans="1:9" ht="13.5" customHeight="1">
      <c r="A13" s="80" t="s">
        <v>42</v>
      </c>
      <c r="B13" s="81"/>
      <c r="C13" s="81"/>
      <c r="D13" s="81"/>
      <c r="E13" s="81"/>
      <c r="F13" s="76" t="s">
        <v>55</v>
      </c>
      <c r="G13" s="55">
        <v>0.385</v>
      </c>
      <c r="H13" s="16"/>
      <c r="I13" s="8"/>
    </row>
    <row r="14" spans="1:9" ht="13.5" customHeight="1">
      <c r="A14" s="82" t="s">
        <v>14</v>
      </c>
      <c r="B14" s="83"/>
      <c r="C14" s="83"/>
      <c r="D14" s="84"/>
      <c r="E14" s="84"/>
      <c r="F14" s="76"/>
      <c r="G14" s="56"/>
      <c r="H14" s="17" t="s">
        <v>32</v>
      </c>
      <c r="I14" s="8"/>
    </row>
    <row r="15" spans="1:9" s="2" customFormat="1" ht="13.5" customHeight="1">
      <c r="A15" s="18" t="s">
        <v>15</v>
      </c>
      <c r="B15" s="19"/>
      <c r="C15" s="19"/>
      <c r="D15" s="29"/>
      <c r="E15" s="30"/>
      <c r="F15" s="91" t="s">
        <v>16</v>
      </c>
      <c r="G15" s="57">
        <v>45</v>
      </c>
      <c r="H15" s="20"/>
      <c r="I15" s="1"/>
    </row>
    <row r="16" spans="1:9" s="2" customFormat="1" ht="13.5" customHeight="1">
      <c r="A16" s="85"/>
      <c r="B16" s="86"/>
      <c r="C16" s="86"/>
      <c r="D16" s="28"/>
      <c r="E16" s="31"/>
      <c r="F16" s="89"/>
      <c r="G16" s="58"/>
      <c r="H16" s="21" t="s">
        <v>17</v>
      </c>
      <c r="I16" s="1"/>
    </row>
    <row r="17" spans="1:9" s="2" customFormat="1" ht="13.5" customHeight="1">
      <c r="A17" s="85"/>
      <c r="B17" s="86"/>
      <c r="C17" s="86"/>
      <c r="D17" s="28"/>
      <c r="E17" s="31"/>
      <c r="F17" s="89" t="s">
        <v>46</v>
      </c>
      <c r="G17" s="59">
        <f>+SIN(RADIANS(G15))</f>
        <v>0.7071067811865476</v>
      </c>
      <c r="H17" s="20"/>
      <c r="I17" s="1"/>
    </row>
    <row r="18" spans="1:9" s="2" customFormat="1" ht="13.5" customHeight="1" thickBot="1">
      <c r="A18" s="87"/>
      <c r="B18" s="88"/>
      <c r="C18" s="88"/>
      <c r="D18" s="32"/>
      <c r="E18" s="33"/>
      <c r="F18" s="90"/>
      <c r="G18" s="60"/>
      <c r="H18" s="27" t="s">
        <v>49</v>
      </c>
      <c r="I18" s="1"/>
    </row>
    <row r="19" spans="1:9" s="2" customFormat="1" ht="13.5" customHeight="1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3.5" customHeight="1">
      <c r="A20" s="22" t="s">
        <v>18</v>
      </c>
      <c r="B20" s="75" t="s">
        <v>33</v>
      </c>
      <c r="C20" s="75"/>
      <c r="D20" s="75"/>
      <c r="E20" s="75"/>
      <c r="F20" s="75"/>
      <c r="G20" s="49" t="s">
        <v>44</v>
      </c>
      <c r="H20" s="50"/>
      <c r="I20" s="8"/>
    </row>
    <row r="21" spans="1:9" ht="13.5" customHeight="1">
      <c r="A21" s="23" t="s">
        <v>19</v>
      </c>
      <c r="B21" s="65" t="s">
        <v>34</v>
      </c>
      <c r="C21" s="67">
        <f>+G9</f>
        <v>90</v>
      </c>
      <c r="D21" s="69" t="s">
        <v>41</v>
      </c>
      <c r="E21" s="61">
        <f>+G17</f>
        <v>0.7071067811865476</v>
      </c>
      <c r="F21" s="63" t="s">
        <v>35</v>
      </c>
      <c r="G21" s="51">
        <f>29*C21*E21</f>
        <v>1845.5486988968892</v>
      </c>
      <c r="H21" s="52"/>
      <c r="I21" s="8"/>
    </row>
    <row r="22" spans="1:9" ht="13.5" customHeight="1">
      <c r="A22" s="24" t="s">
        <v>47</v>
      </c>
      <c r="B22" s="66"/>
      <c r="C22" s="68"/>
      <c r="D22" s="70"/>
      <c r="E22" s="62"/>
      <c r="F22" s="64"/>
      <c r="G22" s="51"/>
      <c r="H22" s="52"/>
      <c r="I22" s="8"/>
    </row>
    <row r="23" spans="1:12" ht="13.5" customHeight="1">
      <c r="A23" s="23" t="s">
        <v>20</v>
      </c>
      <c r="B23" s="65" t="s">
        <v>36</v>
      </c>
      <c r="C23" s="71">
        <f>+G11</f>
        <v>41.73</v>
      </c>
      <c r="D23" s="69" t="s">
        <v>41</v>
      </c>
      <c r="E23" s="61">
        <f>+G13</f>
        <v>0.385</v>
      </c>
      <c r="F23" s="63" t="s">
        <v>35</v>
      </c>
      <c r="G23" s="51">
        <f>190*C23*E23</f>
        <v>3052.5495</v>
      </c>
      <c r="H23" s="52"/>
      <c r="I23" s="8"/>
      <c r="J23" s="34" t="s">
        <v>51</v>
      </c>
      <c r="K23" s="35"/>
      <c r="L23" s="36"/>
    </row>
    <row r="24" spans="1:12" ht="13.5" customHeight="1">
      <c r="A24" s="24" t="s">
        <v>21</v>
      </c>
      <c r="B24" s="66"/>
      <c r="C24" s="72"/>
      <c r="D24" s="70"/>
      <c r="E24" s="62"/>
      <c r="F24" s="64"/>
      <c r="G24" s="51"/>
      <c r="H24" s="52"/>
      <c r="I24" s="8"/>
      <c r="J24" s="25" t="s">
        <v>4</v>
      </c>
      <c r="K24" s="25"/>
      <c r="L24" s="37"/>
    </row>
    <row r="25" spans="1:12" ht="13.5" customHeight="1">
      <c r="A25" s="23" t="s">
        <v>22</v>
      </c>
      <c r="B25" s="65" t="s">
        <v>37</v>
      </c>
      <c r="C25" s="67">
        <f>+G9</f>
        <v>90</v>
      </c>
      <c r="D25" s="69" t="s">
        <v>38</v>
      </c>
      <c r="E25" s="71">
        <f>+G11</f>
        <v>41.73</v>
      </c>
      <c r="F25" s="63" t="s">
        <v>39</v>
      </c>
      <c r="G25" s="51">
        <f>7.5*C25/2+E25</f>
        <v>379.23</v>
      </c>
      <c r="H25" s="52"/>
      <c r="I25" s="8"/>
      <c r="J25" s="25" t="s">
        <v>5</v>
      </c>
      <c r="K25" s="25"/>
      <c r="L25" s="37"/>
    </row>
    <row r="26" spans="1:12" ht="13.5" customHeight="1">
      <c r="A26" s="24" t="s">
        <v>23</v>
      </c>
      <c r="B26" s="66"/>
      <c r="C26" s="68"/>
      <c r="D26" s="70"/>
      <c r="E26" s="72"/>
      <c r="F26" s="64"/>
      <c r="G26" s="51"/>
      <c r="H26" s="52"/>
      <c r="I26" s="8"/>
      <c r="J26" s="25" t="s">
        <v>6</v>
      </c>
      <c r="K26" s="25"/>
      <c r="L26" s="37"/>
    </row>
    <row r="27" spans="1:12" ht="13.5" customHeight="1">
      <c r="A27" s="23" t="s">
        <v>24</v>
      </c>
      <c r="B27" s="99" t="s">
        <v>40</v>
      </c>
      <c r="C27" s="100"/>
      <c r="D27" s="100"/>
      <c r="E27" s="100"/>
      <c r="F27" s="101"/>
      <c r="G27" s="51">
        <f>+G25+G23+G21</f>
        <v>5277.328198896889</v>
      </c>
      <c r="H27" s="52"/>
      <c r="I27" s="8"/>
      <c r="J27" s="25" t="s">
        <v>7</v>
      </c>
      <c r="K27" s="25"/>
      <c r="L27" s="37"/>
    </row>
    <row r="28" spans="1:12" ht="13.5" customHeight="1" thickBot="1">
      <c r="A28" s="26" t="s">
        <v>48</v>
      </c>
      <c r="B28" s="102"/>
      <c r="C28" s="103"/>
      <c r="D28" s="103"/>
      <c r="E28" s="103"/>
      <c r="F28" s="104"/>
      <c r="G28" s="73"/>
      <c r="H28" s="74"/>
      <c r="I28" s="8"/>
      <c r="J28" s="25"/>
      <c r="K28" s="25"/>
      <c r="L28" s="37"/>
    </row>
    <row r="29" ht="13.5" customHeight="1">
      <c r="B29" s="40"/>
    </row>
    <row r="30" spans="1:10" ht="13.5" customHeight="1">
      <c r="A30" s="38" t="s">
        <v>52</v>
      </c>
      <c r="J30" s="9" t="s">
        <v>1</v>
      </c>
    </row>
    <row r="31" spans="1:10" ht="13.5" customHeight="1">
      <c r="A31" s="38" t="s">
        <v>53</v>
      </c>
      <c r="J31" s="9" t="s">
        <v>68</v>
      </c>
    </row>
    <row r="32" spans="1:10" ht="13.5" customHeight="1">
      <c r="A32" s="38" t="s">
        <v>54</v>
      </c>
      <c r="J32" s="9" t="s">
        <v>2</v>
      </c>
    </row>
    <row r="33" ht="13.5" customHeight="1">
      <c r="A33" s="38" t="s">
        <v>66</v>
      </c>
    </row>
    <row r="34" spans="1:10" ht="13.5" customHeight="1">
      <c r="A34" s="38" t="s">
        <v>8</v>
      </c>
      <c r="J34" s="38" t="s">
        <v>3</v>
      </c>
    </row>
    <row r="35" spans="1:10" ht="13.5" customHeight="1">
      <c r="A35" s="38" t="s">
        <v>0</v>
      </c>
      <c r="J35" s="39" t="s">
        <v>67</v>
      </c>
    </row>
  </sheetData>
  <sheetProtection sheet="1" objects="1" scenarios="1"/>
  <mergeCells count="47">
    <mergeCell ref="A1:D1"/>
    <mergeCell ref="F4:H4"/>
    <mergeCell ref="F6:H6"/>
    <mergeCell ref="B27:F28"/>
    <mergeCell ref="A11:E12"/>
    <mergeCell ref="F11:F12"/>
    <mergeCell ref="G11:G12"/>
    <mergeCell ref="A4:E4"/>
    <mergeCell ref="A6:E6"/>
    <mergeCell ref="G8:H8"/>
    <mergeCell ref="A16:C16"/>
    <mergeCell ref="A17:C17"/>
    <mergeCell ref="A18:C18"/>
    <mergeCell ref="F17:F18"/>
    <mergeCell ref="F15:F16"/>
    <mergeCell ref="F13:F14"/>
    <mergeCell ref="F9:F10"/>
    <mergeCell ref="A8:E8"/>
    <mergeCell ref="A9:E9"/>
    <mergeCell ref="A10:E10"/>
    <mergeCell ref="A13:E13"/>
    <mergeCell ref="A14:E14"/>
    <mergeCell ref="G27:H28"/>
    <mergeCell ref="B20:F20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G9:G10"/>
    <mergeCell ref="G13:G14"/>
    <mergeCell ref="G15:G16"/>
    <mergeCell ref="G17:G18"/>
    <mergeCell ref="G20:H20"/>
    <mergeCell ref="G21:H22"/>
    <mergeCell ref="G23:H24"/>
    <mergeCell ref="G25:H26"/>
  </mergeCells>
  <hyperlinks>
    <hyperlink ref="J35" r:id="rId1" display="http://www.health.usf.edu/~tbernard"/>
  </hyperlinks>
  <printOptions/>
  <pageMargins left="0.53" right="0.5" top="0.5" bottom="0.5" header="0.5" footer="0.5"/>
  <pageSetup fitToHeight="1" fitToWidth="1" horizontalDpi="600" verticalDpi="600" orientation="landscape" scale="93"/>
  <legacyDrawing r:id="rId3"/>
  <oleObjects>
    <oleObject progId="Word.Picture.8" shapeId="86514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RowColHeaders="0" workbookViewId="0" topLeftCell="A1">
      <selection activeCell="A4" sqref="A4:E4"/>
    </sheetView>
  </sheetViews>
  <sheetFormatPr defaultColWidth="11.421875" defaultRowHeight="12.75"/>
  <cols>
    <col min="1" max="1" width="27.28125" style="9" customWidth="1"/>
    <col min="2" max="2" width="9.421875" style="9" bestFit="1" customWidth="1"/>
    <col min="3" max="3" width="6.7109375" style="9" customWidth="1"/>
    <col min="4" max="4" width="8.00390625" style="9" bestFit="1" customWidth="1"/>
    <col min="5" max="5" width="6.7109375" style="9" customWidth="1"/>
    <col min="6" max="6" width="8.00390625" style="9" bestFit="1" customWidth="1"/>
    <col min="7" max="7" width="8.8515625" style="9" customWidth="1"/>
    <col min="8" max="8" width="4.140625" style="9" bestFit="1" customWidth="1"/>
    <col min="9" max="9" width="3.28125" style="9" customWidth="1"/>
    <col min="10" max="10" width="43.8515625" style="9" customWidth="1"/>
    <col min="11" max="16384" width="8.8515625" style="9" customWidth="1"/>
  </cols>
  <sheetData>
    <row r="1" spans="1:4" ht="15">
      <c r="A1" s="92" t="s">
        <v>50</v>
      </c>
      <c r="B1" s="92"/>
      <c r="C1" s="92"/>
      <c r="D1" s="92"/>
    </row>
    <row r="2" ht="13.5" customHeight="1" thickBot="1"/>
    <row r="3" spans="1:9" ht="13.5" customHeight="1">
      <c r="A3" s="3" t="s">
        <v>10</v>
      </c>
      <c r="B3" s="4"/>
      <c r="C3" s="4"/>
      <c r="D3" s="4"/>
      <c r="E3" s="5"/>
      <c r="F3" s="6" t="s">
        <v>25</v>
      </c>
      <c r="G3" s="4"/>
      <c r="H3" s="7"/>
      <c r="I3" s="8"/>
    </row>
    <row r="4" spans="1:9" ht="13.5" customHeight="1">
      <c r="A4" s="115"/>
      <c r="B4" s="94"/>
      <c r="C4" s="94"/>
      <c r="D4" s="94"/>
      <c r="E4" s="116"/>
      <c r="F4" s="93" t="s">
        <v>43</v>
      </c>
      <c r="G4" s="94"/>
      <c r="H4" s="95"/>
      <c r="I4" s="8"/>
    </row>
    <row r="5" spans="1:9" ht="13.5" customHeight="1">
      <c r="A5" s="10" t="s">
        <v>11</v>
      </c>
      <c r="B5" s="11"/>
      <c r="C5" s="11"/>
      <c r="D5" s="11"/>
      <c r="E5" s="12"/>
      <c r="F5" s="13" t="s">
        <v>26</v>
      </c>
      <c r="G5" s="11"/>
      <c r="H5" s="14"/>
      <c r="I5" s="8"/>
    </row>
    <row r="6" spans="1:9" ht="13.5" customHeight="1" thickBot="1">
      <c r="A6" s="117"/>
      <c r="B6" s="97"/>
      <c r="C6" s="97"/>
      <c r="D6" s="97"/>
      <c r="E6" s="118"/>
      <c r="F6" s="96"/>
      <c r="G6" s="97"/>
      <c r="H6" s="98"/>
      <c r="I6" s="8"/>
    </row>
    <row r="7" spans="1:9" ht="13.5" customHeight="1" thickBot="1">
      <c r="A7" s="8"/>
      <c r="B7" s="8"/>
      <c r="C7" s="8"/>
      <c r="D7" s="8"/>
      <c r="E7" s="8"/>
      <c r="F7" s="8"/>
      <c r="G7" s="8"/>
      <c r="H7" s="8"/>
      <c r="I7" s="8"/>
    </row>
    <row r="8" spans="1:9" ht="13.5" customHeight="1">
      <c r="A8" s="77" t="s">
        <v>9</v>
      </c>
      <c r="B8" s="78"/>
      <c r="C8" s="78"/>
      <c r="D8" s="78"/>
      <c r="E8" s="79"/>
      <c r="F8" s="15" t="s">
        <v>27</v>
      </c>
      <c r="G8" s="75" t="s">
        <v>28</v>
      </c>
      <c r="H8" s="119"/>
      <c r="I8" s="8"/>
    </row>
    <row r="9" spans="1:9" ht="13.5" customHeight="1">
      <c r="A9" s="80" t="s">
        <v>13</v>
      </c>
      <c r="B9" s="81"/>
      <c r="C9" s="81"/>
      <c r="D9" s="81"/>
      <c r="E9" s="81"/>
      <c r="F9" s="76" t="s">
        <v>29</v>
      </c>
      <c r="G9" s="53">
        <v>198</v>
      </c>
      <c r="H9" s="16"/>
      <c r="I9" s="8"/>
    </row>
    <row r="10" spans="1:9" ht="13.5" customHeight="1">
      <c r="A10" s="82" t="s">
        <v>45</v>
      </c>
      <c r="B10" s="83"/>
      <c r="C10" s="83"/>
      <c r="D10" s="83"/>
      <c r="E10" s="83"/>
      <c r="F10" s="76"/>
      <c r="G10" s="54"/>
      <c r="H10" s="41" t="s">
        <v>56</v>
      </c>
      <c r="I10" s="8"/>
    </row>
    <row r="11" spans="1:9" ht="13.5" customHeight="1">
      <c r="A11" s="105" t="s">
        <v>12</v>
      </c>
      <c r="B11" s="106"/>
      <c r="C11" s="106"/>
      <c r="D11" s="106"/>
      <c r="E11" s="107"/>
      <c r="F11" s="111" t="s">
        <v>30</v>
      </c>
      <c r="G11" s="113">
        <v>91.7</v>
      </c>
      <c r="H11" s="16"/>
      <c r="I11" s="8"/>
    </row>
    <row r="12" spans="1:9" ht="13.5" customHeight="1">
      <c r="A12" s="108"/>
      <c r="B12" s="109"/>
      <c r="C12" s="109"/>
      <c r="D12" s="109"/>
      <c r="E12" s="110"/>
      <c r="F12" s="112"/>
      <c r="G12" s="120"/>
      <c r="H12" s="42" t="s">
        <v>56</v>
      </c>
      <c r="I12" s="8"/>
    </row>
    <row r="13" spans="1:9" ht="13.5" customHeight="1">
      <c r="A13" s="80" t="s">
        <v>42</v>
      </c>
      <c r="B13" s="81"/>
      <c r="C13" s="81"/>
      <c r="D13" s="81"/>
      <c r="E13" s="81"/>
      <c r="F13" s="76" t="s">
        <v>55</v>
      </c>
      <c r="G13" s="57">
        <v>15</v>
      </c>
      <c r="H13" s="16"/>
      <c r="I13" s="8"/>
    </row>
    <row r="14" spans="1:9" ht="13.5" customHeight="1">
      <c r="A14" s="82" t="s">
        <v>14</v>
      </c>
      <c r="B14" s="83"/>
      <c r="C14" s="83"/>
      <c r="D14" s="84"/>
      <c r="E14" s="84"/>
      <c r="F14" s="76"/>
      <c r="G14" s="58"/>
      <c r="H14" s="17" t="s">
        <v>57</v>
      </c>
      <c r="I14" s="8"/>
    </row>
    <row r="15" spans="1:9" ht="13.5" customHeight="1">
      <c r="A15" s="18" t="s">
        <v>15</v>
      </c>
      <c r="B15" s="19"/>
      <c r="C15" s="19"/>
      <c r="D15" s="29"/>
      <c r="E15" s="43"/>
      <c r="F15" s="91" t="s">
        <v>16</v>
      </c>
      <c r="G15" s="57">
        <v>45</v>
      </c>
      <c r="H15" s="16"/>
      <c r="I15" s="8"/>
    </row>
    <row r="16" spans="1:9" ht="13.5" customHeight="1">
      <c r="A16" s="121"/>
      <c r="B16" s="122"/>
      <c r="C16" s="122"/>
      <c r="D16" s="44"/>
      <c r="E16" s="45"/>
      <c r="F16" s="125"/>
      <c r="G16" s="58"/>
      <c r="H16" s="17" t="s">
        <v>17</v>
      </c>
      <c r="I16" s="8"/>
    </row>
    <row r="17" spans="1:9" ht="13.5" customHeight="1">
      <c r="A17" s="121"/>
      <c r="B17" s="122"/>
      <c r="C17" s="122"/>
      <c r="D17" s="44"/>
      <c r="E17" s="45"/>
      <c r="F17" s="125" t="s">
        <v>46</v>
      </c>
      <c r="G17" s="59">
        <f>+SIN(RADIANS(G15))</f>
        <v>0.7071067811865476</v>
      </c>
      <c r="H17" s="16"/>
      <c r="I17" s="8"/>
    </row>
    <row r="18" spans="1:9" ht="13.5" customHeight="1" thickBot="1">
      <c r="A18" s="123"/>
      <c r="B18" s="124"/>
      <c r="C18" s="124"/>
      <c r="D18" s="46"/>
      <c r="E18" s="47"/>
      <c r="F18" s="126"/>
      <c r="G18" s="60"/>
      <c r="H18" s="48" t="s">
        <v>49</v>
      </c>
      <c r="I18" s="8"/>
    </row>
    <row r="19" spans="1:9" ht="13.5" customHeight="1" thickBot="1">
      <c r="A19" s="8"/>
      <c r="B19" s="8"/>
      <c r="C19" s="8"/>
      <c r="D19" s="8"/>
      <c r="E19" s="8"/>
      <c r="F19" s="8"/>
      <c r="G19" s="8"/>
      <c r="H19" s="8"/>
      <c r="I19" s="8"/>
    </row>
    <row r="20" spans="1:9" ht="13.5" customHeight="1">
      <c r="A20" s="22" t="s">
        <v>18</v>
      </c>
      <c r="B20" s="75" t="s">
        <v>33</v>
      </c>
      <c r="C20" s="75"/>
      <c r="D20" s="75"/>
      <c r="E20" s="75"/>
      <c r="F20" s="75"/>
      <c r="G20" s="49" t="s">
        <v>58</v>
      </c>
      <c r="H20" s="50"/>
      <c r="I20" s="8"/>
    </row>
    <row r="21" spans="1:9" ht="13.5" customHeight="1">
      <c r="A21" s="23" t="s">
        <v>19</v>
      </c>
      <c r="B21" s="65" t="s">
        <v>61</v>
      </c>
      <c r="C21" s="67">
        <f>+G9</f>
        <v>198</v>
      </c>
      <c r="D21" s="69" t="s">
        <v>41</v>
      </c>
      <c r="E21" s="61">
        <f>+G17</f>
        <v>0.7071067811865476</v>
      </c>
      <c r="F21" s="63" t="s">
        <v>35</v>
      </c>
      <c r="G21" s="51">
        <f>3*C21*E21</f>
        <v>420.02142802480927</v>
      </c>
      <c r="H21" s="52"/>
      <c r="I21" s="8"/>
    </row>
    <row r="22" spans="1:9" ht="13.5" customHeight="1">
      <c r="A22" s="24" t="s">
        <v>60</v>
      </c>
      <c r="B22" s="66"/>
      <c r="C22" s="68"/>
      <c r="D22" s="70"/>
      <c r="E22" s="62"/>
      <c r="F22" s="64"/>
      <c r="G22" s="51"/>
      <c r="H22" s="52"/>
      <c r="I22" s="8"/>
    </row>
    <row r="23" spans="1:12" ht="13.5" customHeight="1">
      <c r="A23" s="23" t="s">
        <v>20</v>
      </c>
      <c r="B23" s="65" t="s">
        <v>63</v>
      </c>
      <c r="C23" s="71">
        <f>+G11</f>
        <v>91.7</v>
      </c>
      <c r="D23" s="69" t="s">
        <v>41</v>
      </c>
      <c r="E23" s="61">
        <f>+G13</f>
        <v>15</v>
      </c>
      <c r="F23" s="63" t="s">
        <v>35</v>
      </c>
      <c r="G23" s="51">
        <f>0.5*C23*E23</f>
        <v>687.75</v>
      </c>
      <c r="H23" s="52"/>
      <c r="I23" s="8"/>
      <c r="J23" s="34" t="s">
        <v>51</v>
      </c>
      <c r="K23" s="35"/>
      <c r="L23" s="36"/>
    </row>
    <row r="24" spans="1:12" ht="13.5" customHeight="1">
      <c r="A24" s="24" t="s">
        <v>62</v>
      </c>
      <c r="B24" s="66"/>
      <c r="C24" s="72"/>
      <c r="D24" s="70"/>
      <c r="E24" s="62"/>
      <c r="F24" s="64"/>
      <c r="G24" s="51"/>
      <c r="H24" s="52"/>
      <c r="I24" s="8"/>
      <c r="J24" s="25" t="s">
        <v>4</v>
      </c>
      <c r="K24" s="25"/>
      <c r="L24" s="37"/>
    </row>
    <row r="25" spans="1:12" ht="13.5" customHeight="1">
      <c r="A25" s="23" t="s">
        <v>22</v>
      </c>
      <c r="B25" s="65" t="s">
        <v>65</v>
      </c>
      <c r="C25" s="67">
        <f>+G9</f>
        <v>198</v>
      </c>
      <c r="D25" s="69" t="s">
        <v>38</v>
      </c>
      <c r="E25" s="71">
        <f>+G11</f>
        <v>91.7</v>
      </c>
      <c r="F25" s="63" t="s">
        <v>39</v>
      </c>
      <c r="G25" s="51">
        <f>0.8*C25/2+E25</f>
        <v>170.9</v>
      </c>
      <c r="H25" s="52"/>
      <c r="I25" s="8"/>
      <c r="J25" s="25" t="s">
        <v>5</v>
      </c>
      <c r="K25" s="25"/>
      <c r="L25" s="37"/>
    </row>
    <row r="26" spans="1:12" ht="13.5" customHeight="1">
      <c r="A26" s="24" t="s">
        <v>64</v>
      </c>
      <c r="B26" s="66"/>
      <c r="C26" s="68"/>
      <c r="D26" s="70"/>
      <c r="E26" s="72"/>
      <c r="F26" s="64"/>
      <c r="G26" s="51"/>
      <c r="H26" s="52"/>
      <c r="I26" s="8"/>
      <c r="J26" s="25" t="s">
        <v>6</v>
      </c>
      <c r="K26" s="25"/>
      <c r="L26" s="37"/>
    </row>
    <row r="27" spans="1:12" ht="13.5" customHeight="1">
      <c r="A27" s="23" t="s">
        <v>24</v>
      </c>
      <c r="B27" s="99" t="s">
        <v>59</v>
      </c>
      <c r="C27" s="100"/>
      <c r="D27" s="100"/>
      <c r="E27" s="100"/>
      <c r="F27" s="101"/>
      <c r="G27" s="51">
        <f>+G25+G23+G21</f>
        <v>1278.6714280248093</v>
      </c>
      <c r="H27" s="52"/>
      <c r="I27" s="8"/>
      <c r="J27" s="25" t="s">
        <v>7</v>
      </c>
      <c r="K27" s="25"/>
      <c r="L27" s="37"/>
    </row>
    <row r="28" spans="1:12" ht="13.5" customHeight="1" thickBot="1">
      <c r="A28" s="26" t="s">
        <v>48</v>
      </c>
      <c r="B28" s="102"/>
      <c r="C28" s="103"/>
      <c r="D28" s="103"/>
      <c r="E28" s="103"/>
      <c r="F28" s="104"/>
      <c r="G28" s="73"/>
      <c r="H28" s="74"/>
      <c r="I28" s="8"/>
      <c r="J28" s="25"/>
      <c r="K28" s="25"/>
      <c r="L28" s="37"/>
    </row>
    <row r="29" ht="13.5" customHeight="1">
      <c r="B29" s="40"/>
    </row>
    <row r="30" spans="1:10" ht="13.5" customHeight="1">
      <c r="A30" s="38" t="s">
        <v>52</v>
      </c>
      <c r="J30" s="9" t="s">
        <v>1</v>
      </c>
    </row>
    <row r="31" spans="1:10" ht="13.5" customHeight="1">
      <c r="A31" s="38" t="s">
        <v>53</v>
      </c>
      <c r="J31" t="s">
        <v>68</v>
      </c>
    </row>
    <row r="32" spans="1:10" ht="13.5" customHeight="1">
      <c r="A32" s="38" t="s">
        <v>54</v>
      </c>
      <c r="J32" t="s">
        <v>2</v>
      </c>
    </row>
    <row r="33" spans="1:10" ht="13.5" customHeight="1">
      <c r="A33" s="38" t="s">
        <v>66</v>
      </c>
      <c r="J33"/>
    </row>
    <row r="34" spans="1:10" ht="13.5" customHeight="1">
      <c r="A34" s="38" t="s">
        <v>8</v>
      </c>
      <c r="J34" t="s">
        <v>3</v>
      </c>
    </row>
    <row r="35" spans="1:10" ht="13.5" customHeight="1">
      <c r="A35" s="38" t="s">
        <v>0</v>
      </c>
      <c r="J35" s="127" t="s">
        <v>67</v>
      </c>
    </row>
  </sheetData>
  <sheetProtection sheet="1" objects="1" scenarios="1"/>
  <mergeCells count="47">
    <mergeCell ref="G20:H20"/>
    <mergeCell ref="G21:H22"/>
    <mergeCell ref="G23:H24"/>
    <mergeCell ref="G25:H26"/>
    <mergeCell ref="G9:G10"/>
    <mergeCell ref="G13:G14"/>
    <mergeCell ref="G15:G16"/>
    <mergeCell ref="G17:G18"/>
    <mergeCell ref="E23:E24"/>
    <mergeCell ref="F23:F24"/>
    <mergeCell ref="B25:B26"/>
    <mergeCell ref="C25:C26"/>
    <mergeCell ref="D25:D26"/>
    <mergeCell ref="E25:E26"/>
    <mergeCell ref="F25:F26"/>
    <mergeCell ref="G27:H28"/>
    <mergeCell ref="B20:F20"/>
    <mergeCell ref="B21:B22"/>
    <mergeCell ref="C21:C22"/>
    <mergeCell ref="D21:D22"/>
    <mergeCell ref="E21:E22"/>
    <mergeCell ref="F21:F22"/>
    <mergeCell ref="B23:B24"/>
    <mergeCell ref="C23:C24"/>
    <mergeCell ref="D23:D24"/>
    <mergeCell ref="F13:F14"/>
    <mergeCell ref="F9:F10"/>
    <mergeCell ref="A8:E8"/>
    <mergeCell ref="A9:E9"/>
    <mergeCell ref="A10:E10"/>
    <mergeCell ref="A13:E13"/>
    <mergeCell ref="A14:E14"/>
    <mergeCell ref="A16:C16"/>
    <mergeCell ref="A17:C17"/>
    <mergeCell ref="A18:C18"/>
    <mergeCell ref="F17:F18"/>
    <mergeCell ref="F15:F16"/>
    <mergeCell ref="A1:D1"/>
    <mergeCell ref="F4:H4"/>
    <mergeCell ref="F6:H6"/>
    <mergeCell ref="B27:F28"/>
    <mergeCell ref="A11:E12"/>
    <mergeCell ref="F11:F12"/>
    <mergeCell ref="G11:G12"/>
    <mergeCell ref="A4:E4"/>
    <mergeCell ref="A6:E6"/>
    <mergeCell ref="G8:H8"/>
  </mergeCells>
  <hyperlinks>
    <hyperlink ref="J35" r:id="rId1" display="http://www.health.usf.edu/~tbernard"/>
  </hyperlinks>
  <printOptions/>
  <pageMargins left="0.53" right="0.5" top="0.5" bottom="0.5" header="0.5" footer="0.5"/>
  <pageSetup fitToHeight="1" fitToWidth="1" horizontalDpi="600" verticalDpi="600" orientation="landscape" scale="93"/>
  <legacyDrawing r:id="rId3"/>
  <oleObjects>
    <oleObject progId="Word.Picture.8" shapeId="89445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Advisor-to-Some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Door Mouse</dc:creator>
  <cp:keywords/>
  <dc:description/>
  <cp:lastModifiedBy>Sancho Panza</cp:lastModifiedBy>
  <cp:lastPrinted>2005-01-20T19:18:18Z</cp:lastPrinted>
  <dcterms:created xsi:type="dcterms:W3CDTF">1999-12-27T16:22:14Z</dcterms:created>
  <dcterms:modified xsi:type="dcterms:W3CDTF">2003-02-10T19:24:33Z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