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31560" yWindow="0" windowWidth="25440" windowHeight="15990" activeTab="1"/>
  </bookViews>
  <sheets>
    <sheet name="Telaprvir lead in" sheetId="1" r:id="rId1"/>
    <sheet name="Telprevir no lead in" sheetId="2" r:id="rId2"/>
    <sheet name="Boceprevir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2" l="1"/>
  <c r="C15" i="2"/>
  <c r="C16" i="2"/>
  <c r="C17" i="2"/>
  <c r="C18" i="2"/>
  <c r="C19" i="2"/>
  <c r="C20" i="2"/>
  <c r="C21" i="2"/>
  <c r="E25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8" i="3"/>
  <c r="D7" i="3"/>
  <c r="D6" i="3"/>
  <c r="D25" i="1"/>
  <c r="C8" i="2"/>
  <c r="C13" i="2"/>
  <c r="C12" i="2"/>
  <c r="C11" i="2"/>
  <c r="C10" i="2"/>
  <c r="C22" i="1"/>
  <c r="C21" i="1"/>
  <c r="C20" i="1"/>
  <c r="C19" i="1"/>
  <c r="C18" i="1"/>
  <c r="C17" i="1"/>
  <c r="C16" i="1"/>
  <c r="C15" i="1"/>
  <c r="C13" i="1"/>
  <c r="C12" i="1"/>
  <c r="C10" i="1"/>
  <c r="C14" i="1"/>
  <c r="C11" i="1"/>
  <c r="C8" i="1"/>
  <c r="C7" i="1"/>
  <c r="C6" i="1"/>
  <c r="C6" i="2"/>
  <c r="C7" i="2"/>
</calcChain>
</file>

<file path=xl/sharedStrings.xml><?xml version="1.0" encoding="utf-8"?>
<sst xmlns="http://schemas.openxmlformats.org/spreadsheetml/2006/main" count="171" uniqueCount="30">
  <si>
    <t>Date</t>
  </si>
  <si>
    <t>0 (start)</t>
  </si>
  <si>
    <t>Hematology</t>
  </si>
  <si>
    <t xml:space="preserve"> Chemistry</t>
  </si>
  <si>
    <t>x</t>
  </si>
  <si>
    <t>PT/INR</t>
  </si>
  <si>
    <t>TSH</t>
  </si>
  <si>
    <t>HCV RNA</t>
  </si>
  <si>
    <t>Decision point:</t>
  </si>
  <si>
    <t>Undetectable HCV RNA ?</t>
  </si>
  <si>
    <t>yes, if treament niave - treatment ends at week 28</t>
  </si>
  <si>
    <t>Telaprevir start date:</t>
  </si>
  <si>
    <t>yes, discontinue all treatment</t>
  </si>
  <si>
    <t>no, discontinue all treatment</t>
  </si>
  <si>
    <t>Week*</t>
  </si>
  <si>
    <t>* based on date Telaprevir started</t>
  </si>
  <si>
    <t>Week**</t>
  </si>
  <si>
    <t>** weeks following initiation of TVR</t>
  </si>
  <si>
    <t>* IFN/Rib +/- TVR, total treatment duration</t>
  </si>
  <si>
    <t>Lead-in duration (days):</t>
  </si>
  <si>
    <t>&lt; 1 log IU/ml drop HCV RNA ?</t>
  </si>
  <si>
    <t>No, consider stopping in prior null or partial repsonders</t>
  </si>
  <si>
    <t>Boceprevir start date:</t>
  </si>
  <si>
    <t>No, consider stopping  treatment (~30% SVR rate in SPRINT-2 and RESPOND-2)</t>
  </si>
  <si>
    <t>* IFN/Rib +/- BVR, total treatment duration</t>
  </si>
  <si>
    <t>yes, if treament naive - stop BVR at week 28</t>
  </si>
  <si>
    <t>Undetectable HCV RNA at week 8 ?</t>
  </si>
  <si>
    <t>yes, if prior non responder - stop BVR at week 40</t>
  </si>
  <si>
    <t>≥100 IU/ml viral RNA ?</t>
  </si>
  <si>
    <t>≥1000 IU/ml viral RNA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</si>
</sst>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activeCell="K21" sqref="K21"/>
    </sheetView>
  </sheetViews>
  <sheetFormatPr defaultColWidth="8.85546875" defaultRowHeight="15" x14ac:dyDescent="0.25"/>
  <cols>
    <col min="1" max="1" width="9.7109375" bestFit="1" customWidth="1"/>
    <col min="2" max="2" width="10.42578125" customWidth="1"/>
    <col min="3" max="3" width="10.85546875" customWidth="1"/>
    <col min="4" max="4" width="12.42578125" customWidth="1"/>
    <col min="5" max="5" width="10.28515625" customWidth="1"/>
    <col min="10" max="10" width="25.7109375" customWidth="1"/>
    <col min="13" max="13" width="10.42578125" customWidth="1"/>
    <col min="14" max="14" width="9.7109375" bestFit="1" customWidth="1"/>
    <col min="18" max="18" width="3.42578125" customWidth="1"/>
  </cols>
  <sheetData>
    <row r="1" spans="1:19" x14ac:dyDescent="0.25">
      <c r="A1" s="1"/>
    </row>
    <row r="2" spans="1:19" x14ac:dyDescent="0.25">
      <c r="A2" s="1"/>
    </row>
    <row r="4" spans="1:19" x14ac:dyDescent="0.25">
      <c r="A4" s="2" t="s">
        <v>14</v>
      </c>
      <c r="C4" s="3" t="s">
        <v>0</v>
      </c>
      <c r="D4" t="s">
        <v>2</v>
      </c>
      <c r="E4" t="s">
        <v>3</v>
      </c>
      <c r="F4" t="s">
        <v>5</v>
      </c>
      <c r="G4" t="s">
        <v>6</v>
      </c>
      <c r="H4" t="s">
        <v>7</v>
      </c>
      <c r="J4" t="s">
        <v>8</v>
      </c>
    </row>
    <row r="5" spans="1:19" x14ac:dyDescent="0.25">
      <c r="A5" s="2" t="s">
        <v>1</v>
      </c>
      <c r="C5" s="4">
        <v>40695</v>
      </c>
      <c r="D5" s="2" t="s">
        <v>4</v>
      </c>
      <c r="E5" s="2" t="s">
        <v>4</v>
      </c>
      <c r="F5" s="2" t="s">
        <v>4</v>
      </c>
      <c r="G5" s="2" t="s">
        <v>4</v>
      </c>
      <c r="H5" s="2" t="s">
        <v>4</v>
      </c>
    </row>
    <row r="6" spans="1:19" x14ac:dyDescent="0.25">
      <c r="A6" s="2">
        <v>1</v>
      </c>
      <c r="C6" s="4">
        <f>C5+7</f>
        <v>40702</v>
      </c>
      <c r="D6" s="2" t="s">
        <v>4</v>
      </c>
      <c r="E6" s="2"/>
      <c r="F6" s="2"/>
      <c r="G6" s="2"/>
      <c r="H6" s="2"/>
    </row>
    <row r="7" spans="1:19" x14ac:dyDescent="0.25">
      <c r="A7" s="2">
        <v>2</v>
      </c>
      <c r="C7" s="4">
        <f>C5+2*7</f>
        <v>40709</v>
      </c>
      <c r="D7" s="2" t="s">
        <v>4</v>
      </c>
      <c r="E7" s="2"/>
      <c r="F7" s="2"/>
      <c r="G7" s="2"/>
      <c r="H7" s="2"/>
    </row>
    <row r="8" spans="1:19" x14ac:dyDescent="0.25">
      <c r="A8" s="2">
        <v>4</v>
      </c>
      <c r="B8" t="s">
        <v>16</v>
      </c>
      <c r="C8" s="4">
        <f>C5+4*7</f>
        <v>40723</v>
      </c>
      <c r="D8" s="2" t="s">
        <v>4</v>
      </c>
      <c r="E8" s="2"/>
      <c r="F8" s="2"/>
      <c r="G8" s="2"/>
      <c r="H8" s="2" t="s">
        <v>4</v>
      </c>
      <c r="J8" t="s">
        <v>20</v>
      </c>
      <c r="K8" t="s">
        <v>21</v>
      </c>
    </row>
    <row r="9" spans="1:19" x14ac:dyDescent="0.25">
      <c r="A9" t="s">
        <v>11</v>
      </c>
      <c r="C9" s="4">
        <v>40730</v>
      </c>
    </row>
    <row r="10" spans="1:19" x14ac:dyDescent="0.25">
      <c r="A10" s="2">
        <v>6</v>
      </c>
      <c r="B10" s="2">
        <v>2</v>
      </c>
      <c r="C10" s="4">
        <f>C9+2*7</f>
        <v>40744</v>
      </c>
      <c r="D10" s="2" t="s">
        <v>4</v>
      </c>
      <c r="E10" s="2"/>
      <c r="F10" s="2"/>
      <c r="G10" s="2"/>
      <c r="H10" s="2"/>
    </row>
    <row r="11" spans="1:19" x14ac:dyDescent="0.25">
      <c r="A11" s="2">
        <v>8</v>
      </c>
      <c r="B11" s="2">
        <v>4</v>
      </c>
      <c r="C11" s="4">
        <f>C9+4*7</f>
        <v>40758</v>
      </c>
      <c r="D11" s="2" t="s">
        <v>4</v>
      </c>
      <c r="E11" s="2"/>
      <c r="F11" s="2"/>
      <c r="G11" s="2"/>
      <c r="H11" s="2" t="s">
        <v>4</v>
      </c>
      <c r="J11" t="s">
        <v>9</v>
      </c>
      <c r="K11" t="s">
        <v>10</v>
      </c>
      <c r="P11" t="s">
        <v>29</v>
      </c>
      <c r="S11" t="s">
        <v>12</v>
      </c>
    </row>
    <row r="12" spans="1:19" x14ac:dyDescent="0.25">
      <c r="A12" s="2">
        <v>10</v>
      </c>
      <c r="B12" s="2">
        <v>6</v>
      </c>
      <c r="C12" s="4">
        <f>C9+6*7</f>
        <v>40772</v>
      </c>
      <c r="D12" s="2" t="s">
        <v>4</v>
      </c>
      <c r="E12" s="2"/>
      <c r="F12" s="2"/>
      <c r="G12" s="2"/>
      <c r="H12" s="2"/>
    </row>
    <row r="13" spans="1:19" x14ac:dyDescent="0.25">
      <c r="A13" s="2">
        <v>12</v>
      </c>
      <c r="B13" s="2">
        <v>8</v>
      </c>
      <c r="C13" s="4">
        <f>C9+8*7</f>
        <v>40786</v>
      </c>
      <c r="D13" s="2" t="s">
        <v>4</v>
      </c>
      <c r="E13" s="2" t="s">
        <v>4</v>
      </c>
      <c r="F13" s="2"/>
      <c r="G13" s="2" t="s">
        <v>4</v>
      </c>
      <c r="H13" s="2"/>
    </row>
    <row r="14" spans="1:19" x14ac:dyDescent="0.25">
      <c r="A14" s="2">
        <v>16</v>
      </c>
      <c r="B14" s="2">
        <v>12</v>
      </c>
      <c r="C14" s="4">
        <f>C9+12*7</f>
        <v>40814</v>
      </c>
      <c r="D14" s="2" t="s">
        <v>4</v>
      </c>
      <c r="E14" s="2"/>
      <c r="F14" s="2"/>
      <c r="G14" s="2"/>
      <c r="H14" s="2" t="s">
        <v>4</v>
      </c>
      <c r="J14" t="s">
        <v>29</v>
      </c>
      <c r="K14" t="s">
        <v>12</v>
      </c>
    </row>
    <row r="15" spans="1:19" x14ac:dyDescent="0.25">
      <c r="A15" s="2">
        <v>20</v>
      </c>
      <c r="B15" s="2">
        <v>16</v>
      </c>
      <c r="C15" s="4">
        <f>C9+16*7</f>
        <v>40842</v>
      </c>
      <c r="D15" s="2" t="s">
        <v>4</v>
      </c>
      <c r="E15" s="2"/>
      <c r="F15" s="2"/>
      <c r="G15" s="2"/>
      <c r="H15" s="2"/>
    </row>
    <row r="16" spans="1:19" x14ac:dyDescent="0.25">
      <c r="A16" s="2">
        <v>24</v>
      </c>
      <c r="B16" s="2">
        <v>20</v>
      </c>
      <c r="C16" s="4">
        <f>C9+20*7</f>
        <v>40870</v>
      </c>
      <c r="D16" s="2" t="s">
        <v>4</v>
      </c>
      <c r="E16" s="2" t="s">
        <v>4</v>
      </c>
      <c r="F16" s="2" t="s">
        <v>4</v>
      </c>
      <c r="G16" s="2" t="s">
        <v>4</v>
      </c>
      <c r="H16" s="2"/>
    </row>
    <row r="17" spans="1:11" x14ac:dyDescent="0.25">
      <c r="A17" s="2">
        <v>28</v>
      </c>
      <c r="B17" s="2">
        <v>24</v>
      </c>
      <c r="C17" s="4">
        <f>C9+24*7</f>
        <v>40898</v>
      </c>
      <c r="D17" s="2" t="s">
        <v>4</v>
      </c>
      <c r="E17" s="2"/>
      <c r="F17" s="2"/>
      <c r="G17" s="2"/>
      <c r="H17" s="2" t="s">
        <v>4</v>
      </c>
      <c r="J17" t="s">
        <v>9</v>
      </c>
      <c r="K17" t="s">
        <v>13</v>
      </c>
    </row>
    <row r="18" spans="1:11" x14ac:dyDescent="0.25">
      <c r="A18" s="2">
        <v>32</v>
      </c>
      <c r="B18" s="2">
        <v>28</v>
      </c>
      <c r="C18" s="4">
        <f>C9+28*7</f>
        <v>40926</v>
      </c>
      <c r="D18" s="2" t="s">
        <v>4</v>
      </c>
      <c r="E18" s="2"/>
      <c r="F18" s="2"/>
      <c r="G18" s="2"/>
      <c r="H18" s="2"/>
    </row>
    <row r="19" spans="1:11" x14ac:dyDescent="0.25">
      <c r="A19" s="2">
        <v>36</v>
      </c>
      <c r="B19" s="2">
        <v>32</v>
      </c>
      <c r="C19" s="4">
        <f>C9+32*7</f>
        <v>40954</v>
      </c>
      <c r="D19" s="2" t="s">
        <v>4</v>
      </c>
      <c r="E19" s="2" t="s">
        <v>4</v>
      </c>
      <c r="F19" s="2"/>
      <c r="G19" s="2" t="s">
        <v>4</v>
      </c>
      <c r="H19" s="2"/>
    </row>
    <row r="20" spans="1:11" x14ac:dyDescent="0.25">
      <c r="A20" s="2">
        <v>40</v>
      </c>
      <c r="B20" s="2">
        <v>36</v>
      </c>
      <c r="C20" s="4">
        <f>C9+36*7</f>
        <v>40982</v>
      </c>
      <c r="D20" s="2" t="s">
        <v>4</v>
      </c>
      <c r="E20" s="2"/>
      <c r="F20" s="2"/>
      <c r="G20" s="2"/>
      <c r="H20" s="2"/>
    </row>
    <row r="21" spans="1:11" x14ac:dyDescent="0.25">
      <c r="A21" s="2">
        <v>44</v>
      </c>
      <c r="B21" s="2">
        <v>40</v>
      </c>
      <c r="C21" s="4">
        <f>C9+40*7</f>
        <v>41010</v>
      </c>
      <c r="D21" s="2" t="s">
        <v>4</v>
      </c>
      <c r="E21" s="2"/>
      <c r="F21" s="2"/>
      <c r="G21" s="2"/>
      <c r="H21" s="2"/>
    </row>
    <row r="22" spans="1:11" x14ac:dyDescent="0.25">
      <c r="A22" s="2">
        <v>48</v>
      </c>
      <c r="B22" s="2">
        <v>44</v>
      </c>
      <c r="C22" s="4">
        <f>C9+44*7</f>
        <v>41038</v>
      </c>
      <c r="D22" s="2" t="s">
        <v>4</v>
      </c>
      <c r="E22" s="2" t="s">
        <v>4</v>
      </c>
      <c r="F22" s="2" t="s">
        <v>4</v>
      </c>
      <c r="G22" s="2" t="s">
        <v>4</v>
      </c>
      <c r="H22" s="2" t="s">
        <v>4</v>
      </c>
    </row>
    <row r="25" spans="1:11" x14ac:dyDescent="0.25">
      <c r="B25" t="s">
        <v>19</v>
      </c>
      <c r="D25" s="3">
        <f>C9-C5</f>
        <v>35</v>
      </c>
    </row>
    <row r="26" spans="1:11" x14ac:dyDescent="0.25">
      <c r="B26" t="s">
        <v>18</v>
      </c>
    </row>
    <row r="27" spans="1:11" x14ac:dyDescent="0.25">
      <c r="B27" t="s">
        <v>17</v>
      </c>
    </row>
  </sheetData>
  <phoneticPr fontId="1" type="noConversion"/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5"/>
  <sheetViews>
    <sheetView tabSelected="1" zoomScale="150" zoomScaleNormal="150" zoomScalePageLayoutView="150" workbookViewId="0">
      <selection activeCell="L6" sqref="L6"/>
    </sheetView>
  </sheetViews>
  <sheetFormatPr defaultColWidth="8.85546875" defaultRowHeight="15" x14ac:dyDescent="0.25"/>
  <cols>
    <col min="2" max="2" width="10.42578125" customWidth="1"/>
    <col min="3" max="3" width="10.85546875" customWidth="1"/>
    <col min="4" max="4" width="10.28515625" customWidth="1"/>
    <col min="5" max="5" width="10.42578125" customWidth="1"/>
    <col min="9" max="9" width="2" customWidth="1"/>
    <col min="10" max="10" width="23.7109375" customWidth="1"/>
    <col min="12" max="12" width="10.42578125" customWidth="1"/>
    <col min="13" max="13" width="9.42578125" customWidth="1"/>
    <col min="14" max="14" width="10.140625" customWidth="1"/>
  </cols>
  <sheetData>
    <row r="4" spans="2:12" x14ac:dyDescent="0.25">
      <c r="B4" s="2" t="s">
        <v>14</v>
      </c>
      <c r="C4" s="3" t="s">
        <v>0</v>
      </c>
      <c r="D4" t="s">
        <v>2</v>
      </c>
      <c r="E4" t="s">
        <v>3</v>
      </c>
      <c r="F4" t="s">
        <v>5</v>
      </c>
      <c r="G4" t="s">
        <v>6</v>
      </c>
      <c r="H4" t="s">
        <v>7</v>
      </c>
      <c r="J4" t="s">
        <v>8</v>
      </c>
    </row>
    <row r="5" spans="2:12" x14ac:dyDescent="0.25">
      <c r="B5" s="2" t="s">
        <v>1</v>
      </c>
      <c r="C5" s="4">
        <v>41286</v>
      </c>
      <c r="D5" s="2" t="s">
        <v>4</v>
      </c>
      <c r="E5" s="2" t="s">
        <v>4</v>
      </c>
      <c r="F5" s="2" t="s">
        <v>4</v>
      </c>
      <c r="G5" s="2" t="s">
        <v>4</v>
      </c>
      <c r="H5" s="2" t="s">
        <v>4</v>
      </c>
      <c r="J5" t="s">
        <v>11</v>
      </c>
      <c r="L5" s="4">
        <v>41486</v>
      </c>
    </row>
    <row r="6" spans="2:12" x14ac:dyDescent="0.25">
      <c r="B6" s="2">
        <v>1</v>
      </c>
      <c r="C6" s="4">
        <f>L5+7</f>
        <v>41493</v>
      </c>
      <c r="D6" s="2" t="s">
        <v>4</v>
      </c>
      <c r="E6" s="2"/>
      <c r="F6" s="2"/>
      <c r="G6" s="2"/>
      <c r="H6" s="2"/>
    </row>
    <row r="7" spans="2:12" x14ac:dyDescent="0.25">
      <c r="B7" s="2">
        <v>2</v>
      </c>
      <c r="C7" s="4">
        <f>L5+2*7</f>
        <v>41500</v>
      </c>
      <c r="D7" s="2" t="s">
        <v>4</v>
      </c>
      <c r="E7" s="2"/>
      <c r="F7" s="2"/>
      <c r="G7" s="2"/>
      <c r="H7" s="2"/>
    </row>
    <row r="8" spans="2:12" x14ac:dyDescent="0.25">
      <c r="B8" s="2">
        <v>4</v>
      </c>
      <c r="C8" s="4">
        <f>L5+4*7</f>
        <v>41514</v>
      </c>
      <c r="D8" s="2" t="s">
        <v>4</v>
      </c>
      <c r="E8" s="2"/>
      <c r="F8" s="2"/>
      <c r="G8" s="2"/>
      <c r="H8" s="2" t="s">
        <v>4</v>
      </c>
      <c r="J8" t="s">
        <v>9</v>
      </c>
      <c r="K8" t="s">
        <v>10</v>
      </c>
    </row>
    <row r="9" spans="2:12" x14ac:dyDescent="0.25">
      <c r="J9" t="s">
        <v>29</v>
      </c>
      <c r="K9" t="s">
        <v>12</v>
      </c>
    </row>
    <row r="10" spans="2:12" x14ac:dyDescent="0.25">
      <c r="B10" s="2">
        <v>8</v>
      </c>
      <c r="C10" s="4">
        <f>L5+8*7</f>
        <v>41542</v>
      </c>
      <c r="D10" s="2" t="s">
        <v>4</v>
      </c>
      <c r="E10" s="2"/>
      <c r="F10" s="2"/>
      <c r="G10" s="2"/>
      <c r="H10" s="2"/>
    </row>
    <row r="11" spans="2:12" x14ac:dyDescent="0.25">
      <c r="B11" s="2">
        <v>10</v>
      </c>
      <c r="C11" s="1">
        <f>L5+10*7</f>
        <v>41556</v>
      </c>
      <c r="D11" s="2" t="s">
        <v>4</v>
      </c>
      <c r="E11" s="2"/>
      <c r="F11" s="2"/>
      <c r="G11" s="2"/>
      <c r="H11" s="2"/>
    </row>
    <row r="12" spans="2:12" x14ac:dyDescent="0.25">
      <c r="B12" s="2">
        <v>12</v>
      </c>
      <c r="C12" s="4">
        <f>L5+12*7</f>
        <v>41570</v>
      </c>
      <c r="D12" s="2" t="s">
        <v>4</v>
      </c>
      <c r="E12" s="2" t="s">
        <v>4</v>
      </c>
      <c r="F12" s="2"/>
      <c r="G12" s="2" t="s">
        <v>4</v>
      </c>
      <c r="H12" s="2" t="s">
        <v>4</v>
      </c>
      <c r="J12" t="s">
        <v>29</v>
      </c>
      <c r="K12" t="s">
        <v>12</v>
      </c>
    </row>
    <row r="13" spans="2:12" x14ac:dyDescent="0.25">
      <c r="B13" s="2">
        <v>16</v>
      </c>
      <c r="C13" s="4">
        <f>L5+16*7</f>
        <v>41598</v>
      </c>
      <c r="D13" s="2" t="s">
        <v>4</v>
      </c>
      <c r="E13" s="2"/>
      <c r="F13" s="2"/>
      <c r="G13" s="2"/>
      <c r="H13" s="2"/>
    </row>
    <row r="14" spans="2:12" x14ac:dyDescent="0.25">
      <c r="B14" s="2">
        <v>20</v>
      </c>
      <c r="C14" s="4">
        <f>L5+20*7</f>
        <v>41626</v>
      </c>
      <c r="D14" s="2" t="s">
        <v>4</v>
      </c>
      <c r="E14" s="2"/>
      <c r="F14" s="2"/>
      <c r="G14" s="2"/>
      <c r="H14" s="2"/>
    </row>
    <row r="15" spans="2:12" x14ac:dyDescent="0.25">
      <c r="B15" s="2">
        <v>24</v>
      </c>
      <c r="C15" s="4">
        <f>L5+24*7</f>
        <v>41654</v>
      </c>
      <c r="D15" s="2" t="s">
        <v>4</v>
      </c>
      <c r="E15" s="2" t="s">
        <v>4</v>
      </c>
      <c r="F15" s="2" t="s">
        <v>4</v>
      </c>
      <c r="G15" s="2" t="s">
        <v>4</v>
      </c>
      <c r="H15" s="2" t="s">
        <v>4</v>
      </c>
      <c r="J15" t="s">
        <v>9</v>
      </c>
      <c r="K15" t="s">
        <v>13</v>
      </c>
    </row>
    <row r="16" spans="2:12" x14ac:dyDescent="0.25">
      <c r="B16" s="2">
        <v>28</v>
      </c>
      <c r="C16" s="4">
        <f>L5+28*7</f>
        <v>41682</v>
      </c>
      <c r="D16" s="2" t="s">
        <v>4</v>
      </c>
      <c r="E16" s="2"/>
      <c r="F16" s="2"/>
      <c r="G16" s="2"/>
      <c r="H16" s="2"/>
    </row>
    <row r="17" spans="2:8" x14ac:dyDescent="0.25">
      <c r="B17" s="2">
        <v>32</v>
      </c>
      <c r="C17" s="4">
        <f>L5+32*7</f>
        <v>41710</v>
      </c>
      <c r="D17" s="2" t="s">
        <v>4</v>
      </c>
      <c r="E17" s="2"/>
      <c r="F17" s="2"/>
      <c r="G17" s="2"/>
      <c r="H17" s="2"/>
    </row>
    <row r="18" spans="2:8" x14ac:dyDescent="0.25">
      <c r="B18" s="2">
        <v>36</v>
      </c>
      <c r="C18" s="4">
        <f>L5+36*7</f>
        <v>41738</v>
      </c>
      <c r="D18" s="2" t="s">
        <v>4</v>
      </c>
      <c r="E18" s="2" t="s">
        <v>4</v>
      </c>
      <c r="F18" s="2"/>
      <c r="G18" s="2" t="s">
        <v>4</v>
      </c>
      <c r="H18" s="2"/>
    </row>
    <row r="19" spans="2:8" x14ac:dyDescent="0.25">
      <c r="B19" s="2">
        <v>40</v>
      </c>
      <c r="C19" s="4">
        <f>L5+40*7</f>
        <v>41766</v>
      </c>
      <c r="D19" s="2" t="s">
        <v>4</v>
      </c>
      <c r="E19" s="2"/>
      <c r="F19" s="2"/>
      <c r="G19" s="2"/>
      <c r="H19" s="2"/>
    </row>
    <row r="20" spans="2:8" x14ac:dyDescent="0.25">
      <c r="B20" s="2">
        <v>44</v>
      </c>
      <c r="C20" s="4">
        <f>L5+44*7</f>
        <v>41794</v>
      </c>
      <c r="D20" s="2" t="s">
        <v>4</v>
      </c>
      <c r="E20" s="2"/>
      <c r="F20" s="2"/>
      <c r="G20" s="2"/>
      <c r="H20" s="2"/>
    </row>
    <row r="21" spans="2:8" x14ac:dyDescent="0.25">
      <c r="B21" s="2">
        <v>48</v>
      </c>
      <c r="C21" s="4">
        <f>L5+48*7</f>
        <v>41822</v>
      </c>
      <c r="D21" s="2" t="s">
        <v>4</v>
      </c>
      <c r="E21" s="2"/>
      <c r="F21" s="2"/>
      <c r="G21" s="2"/>
      <c r="H21" s="2" t="s">
        <v>4</v>
      </c>
    </row>
    <row r="25" spans="2:8" x14ac:dyDescent="0.25">
      <c r="B25" t="s">
        <v>15</v>
      </c>
    </row>
  </sheetData>
  <phoneticPr fontId="1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27"/>
  <sheetViews>
    <sheetView workbookViewId="0">
      <selection activeCell="K11" sqref="K11"/>
    </sheetView>
  </sheetViews>
  <sheetFormatPr defaultColWidth="8.85546875" defaultRowHeight="15" x14ac:dyDescent="0.25"/>
  <cols>
    <col min="3" max="3" width="11.140625" customWidth="1"/>
    <col min="4" max="4" width="11.42578125" customWidth="1"/>
    <col min="11" max="11" width="32.42578125" customWidth="1"/>
  </cols>
  <sheetData>
    <row r="4" spans="2:20" x14ac:dyDescent="0.25">
      <c r="B4" s="2" t="s">
        <v>14</v>
      </c>
      <c r="D4" s="3" t="s">
        <v>0</v>
      </c>
      <c r="E4" t="s">
        <v>2</v>
      </c>
      <c r="F4" t="s">
        <v>3</v>
      </c>
      <c r="G4" t="s">
        <v>5</v>
      </c>
      <c r="H4" t="s">
        <v>6</v>
      </c>
      <c r="I4" t="s">
        <v>7</v>
      </c>
      <c r="K4" t="s">
        <v>8</v>
      </c>
    </row>
    <row r="5" spans="2:20" x14ac:dyDescent="0.25">
      <c r="B5" s="2" t="s">
        <v>1</v>
      </c>
      <c r="D5" s="4">
        <v>40695</v>
      </c>
      <c r="E5" s="2" t="s">
        <v>4</v>
      </c>
      <c r="F5" s="2" t="s">
        <v>4</v>
      </c>
      <c r="G5" s="2" t="s">
        <v>4</v>
      </c>
      <c r="H5" s="2" t="s">
        <v>4</v>
      </c>
      <c r="I5" s="2" t="s">
        <v>4</v>
      </c>
    </row>
    <row r="6" spans="2:20" x14ac:dyDescent="0.25">
      <c r="B6" s="2">
        <v>1</v>
      </c>
      <c r="D6" s="4">
        <f>D5+7</f>
        <v>40702</v>
      </c>
      <c r="E6" s="2" t="s">
        <v>4</v>
      </c>
      <c r="F6" s="2"/>
      <c r="G6" s="2"/>
      <c r="H6" s="2"/>
      <c r="I6" s="2"/>
    </row>
    <row r="7" spans="2:20" x14ac:dyDescent="0.25">
      <c r="B7" s="2">
        <v>2</v>
      </c>
      <c r="D7" s="4">
        <f>D5+2*7</f>
        <v>40709</v>
      </c>
      <c r="E7" s="2" t="s">
        <v>4</v>
      </c>
      <c r="F7" s="2"/>
      <c r="G7" s="2"/>
      <c r="H7" s="2"/>
      <c r="I7" s="2"/>
    </row>
    <row r="8" spans="2:20" x14ac:dyDescent="0.25">
      <c r="B8" s="2">
        <v>4</v>
      </c>
      <c r="C8" t="s">
        <v>16</v>
      </c>
      <c r="D8" s="4">
        <f>D5+4*7</f>
        <v>40723</v>
      </c>
      <c r="E8" s="2" t="s">
        <v>4</v>
      </c>
      <c r="F8" s="2"/>
      <c r="G8" s="2"/>
      <c r="H8" s="2"/>
      <c r="I8" s="2" t="s">
        <v>4</v>
      </c>
      <c r="K8" t="s">
        <v>20</v>
      </c>
      <c r="L8" t="s">
        <v>23</v>
      </c>
    </row>
    <row r="9" spans="2:20" x14ac:dyDescent="0.25">
      <c r="B9" t="s">
        <v>22</v>
      </c>
      <c r="D9" s="4">
        <v>40723</v>
      </c>
    </row>
    <row r="10" spans="2:20" x14ac:dyDescent="0.25">
      <c r="B10" s="2">
        <v>6</v>
      </c>
      <c r="C10">
        <v>2</v>
      </c>
      <c r="D10" s="4">
        <f>D9+2*7</f>
        <v>40737</v>
      </c>
      <c r="E10" s="2" t="s">
        <v>4</v>
      </c>
      <c r="F10" s="2"/>
      <c r="G10" s="2"/>
      <c r="H10" s="2"/>
      <c r="I10" s="2"/>
    </row>
    <row r="11" spans="2:20" x14ac:dyDescent="0.25">
      <c r="B11" s="2">
        <v>8</v>
      </c>
      <c r="C11">
        <v>4</v>
      </c>
      <c r="D11" s="4">
        <f>D9+4*7</f>
        <v>40751</v>
      </c>
      <c r="E11" s="2" t="s">
        <v>4</v>
      </c>
      <c r="F11" s="2"/>
      <c r="G11" s="2"/>
      <c r="H11" s="2"/>
      <c r="I11" s="2" t="s">
        <v>4</v>
      </c>
      <c r="K11" t="s">
        <v>26</v>
      </c>
      <c r="L11" t="s">
        <v>25</v>
      </c>
      <c r="Q11" t="s">
        <v>28</v>
      </c>
      <c r="T11" t="s">
        <v>12</v>
      </c>
    </row>
    <row r="12" spans="2:20" x14ac:dyDescent="0.25">
      <c r="B12" s="2">
        <v>10</v>
      </c>
      <c r="C12">
        <v>6</v>
      </c>
      <c r="D12" s="4">
        <f>D9+6*7</f>
        <v>40765</v>
      </c>
      <c r="E12" s="2" t="s">
        <v>4</v>
      </c>
      <c r="F12" s="2"/>
      <c r="G12" s="2"/>
      <c r="H12" s="2"/>
      <c r="I12" s="2"/>
      <c r="L12" t="s">
        <v>27</v>
      </c>
    </row>
    <row r="13" spans="2:20" x14ac:dyDescent="0.25">
      <c r="B13" s="2">
        <v>12</v>
      </c>
      <c r="C13">
        <v>8</v>
      </c>
      <c r="D13" s="4">
        <f>D9+8*7</f>
        <v>40779</v>
      </c>
      <c r="E13" s="2" t="s">
        <v>4</v>
      </c>
      <c r="F13" s="2" t="s">
        <v>4</v>
      </c>
      <c r="G13" s="2"/>
      <c r="H13" s="2" t="s">
        <v>4</v>
      </c>
      <c r="I13" s="2"/>
    </row>
    <row r="14" spans="2:20" x14ac:dyDescent="0.25">
      <c r="B14" s="2">
        <v>16</v>
      </c>
      <c r="C14">
        <v>12</v>
      </c>
      <c r="D14" s="4">
        <f>D9+12*7</f>
        <v>40807</v>
      </c>
      <c r="E14" s="2" t="s">
        <v>4</v>
      </c>
      <c r="F14" s="2"/>
      <c r="G14" s="2"/>
      <c r="H14" s="2"/>
      <c r="I14" s="2" t="s">
        <v>4</v>
      </c>
      <c r="K14" t="s">
        <v>28</v>
      </c>
      <c r="L14" t="s">
        <v>12</v>
      </c>
    </row>
    <row r="15" spans="2:20" x14ac:dyDescent="0.25">
      <c r="B15" s="2">
        <v>20</v>
      </c>
      <c r="C15">
        <v>16</v>
      </c>
      <c r="D15" s="4">
        <f>D9+16*7</f>
        <v>40835</v>
      </c>
      <c r="E15" s="2" t="s">
        <v>4</v>
      </c>
      <c r="F15" s="2"/>
      <c r="G15" s="2"/>
      <c r="H15" s="2"/>
      <c r="I15" s="2"/>
    </row>
    <row r="16" spans="2:20" x14ac:dyDescent="0.25">
      <c r="B16" s="2">
        <v>24</v>
      </c>
      <c r="C16">
        <v>20</v>
      </c>
      <c r="D16" s="4">
        <f>D9+20*7</f>
        <v>40863</v>
      </c>
      <c r="E16" s="2" t="s">
        <v>4</v>
      </c>
      <c r="F16" s="2" t="s">
        <v>4</v>
      </c>
      <c r="G16" s="2" t="s">
        <v>4</v>
      </c>
      <c r="H16" s="2" t="s">
        <v>4</v>
      </c>
      <c r="I16" s="2"/>
    </row>
    <row r="17" spans="2:12" x14ac:dyDescent="0.25">
      <c r="B17" s="2">
        <v>28</v>
      </c>
      <c r="C17">
        <v>24</v>
      </c>
      <c r="D17" s="4">
        <f>D9+24*7</f>
        <v>40891</v>
      </c>
      <c r="E17" s="2" t="s">
        <v>4</v>
      </c>
      <c r="F17" s="2"/>
      <c r="G17" s="2"/>
      <c r="H17" s="2"/>
      <c r="I17" s="2" t="s">
        <v>4</v>
      </c>
      <c r="K17" t="s">
        <v>9</v>
      </c>
      <c r="L17" t="s">
        <v>13</v>
      </c>
    </row>
    <row r="18" spans="2:12" x14ac:dyDescent="0.25">
      <c r="B18" s="2">
        <v>32</v>
      </c>
      <c r="C18">
        <v>28</v>
      </c>
      <c r="D18" s="4">
        <f>D9+28*7</f>
        <v>40919</v>
      </c>
      <c r="E18" s="2" t="s">
        <v>4</v>
      </c>
      <c r="F18" s="2"/>
      <c r="G18" s="2"/>
      <c r="H18" s="2"/>
      <c r="I18" s="2"/>
    </row>
    <row r="19" spans="2:12" x14ac:dyDescent="0.25">
      <c r="B19" s="2">
        <v>36</v>
      </c>
      <c r="C19">
        <v>32</v>
      </c>
      <c r="D19" s="4">
        <f>D9+32*7</f>
        <v>40947</v>
      </c>
      <c r="E19" s="2" t="s">
        <v>4</v>
      </c>
      <c r="F19" s="2" t="s">
        <v>4</v>
      </c>
      <c r="G19" s="2"/>
      <c r="H19" s="2" t="s">
        <v>4</v>
      </c>
      <c r="I19" s="2"/>
    </row>
    <row r="20" spans="2:12" x14ac:dyDescent="0.25">
      <c r="B20" s="2">
        <v>40</v>
      </c>
      <c r="C20">
        <v>36</v>
      </c>
      <c r="D20" s="4">
        <f>D9+36*7</f>
        <v>40975</v>
      </c>
      <c r="E20" s="2" t="s">
        <v>4</v>
      </c>
      <c r="F20" s="2"/>
      <c r="G20" s="2"/>
      <c r="H20" s="2"/>
      <c r="I20" s="2"/>
    </row>
    <row r="21" spans="2:12" x14ac:dyDescent="0.25">
      <c r="B21" s="2">
        <v>44</v>
      </c>
      <c r="C21">
        <v>40</v>
      </c>
      <c r="D21" s="4">
        <f>D9+40*7</f>
        <v>41003</v>
      </c>
      <c r="E21" s="2" t="s">
        <v>4</v>
      </c>
      <c r="F21" s="2"/>
      <c r="G21" s="2"/>
      <c r="H21" s="2"/>
      <c r="I21" s="2"/>
    </row>
    <row r="22" spans="2:12" x14ac:dyDescent="0.25">
      <c r="B22" s="2">
        <v>48</v>
      </c>
      <c r="C22">
        <v>44</v>
      </c>
      <c r="D22" s="4">
        <f>D9+44*7</f>
        <v>41031</v>
      </c>
      <c r="E22" s="2" t="s">
        <v>4</v>
      </c>
      <c r="F22" s="2" t="s">
        <v>4</v>
      </c>
      <c r="G22" s="2" t="s">
        <v>4</v>
      </c>
      <c r="H22" s="2" t="s">
        <v>4</v>
      </c>
      <c r="I22" s="2" t="s">
        <v>4</v>
      </c>
    </row>
    <row r="25" spans="2:12" x14ac:dyDescent="0.25">
      <c r="C25" t="s">
        <v>19</v>
      </c>
      <c r="E25" s="3">
        <f>D9-D5</f>
        <v>28</v>
      </c>
    </row>
    <row r="26" spans="2:12" x14ac:dyDescent="0.25">
      <c r="C26" t="s">
        <v>24</v>
      </c>
    </row>
    <row r="27" spans="2:12" x14ac:dyDescent="0.25">
      <c r="C27" t="s">
        <v>17</v>
      </c>
    </row>
  </sheetData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A3E7E5C0F85D4ABD4086EC23C146C3" ma:contentTypeVersion="0" ma:contentTypeDescription="Create a new document." ma:contentTypeScope="" ma:versionID="c73589661b8413d9d90f37c94bd689f7">
  <xsd:schema xmlns:xsd="http://www.w3.org/2001/XMLSchema" xmlns:xs="http://www.w3.org/2001/XMLSchema" xmlns:p="http://schemas.microsoft.com/office/2006/metadata/properties" xmlns:ns2="d7cd67f3-c5e2-426d-a319-56476759819c" targetNamespace="http://schemas.microsoft.com/office/2006/metadata/properties" ma:root="true" ma:fieldsID="145b5a2c36a2d9299933cb67800ecb76" ns2:_="">
    <xsd:import namespace="d7cd67f3-c5e2-426d-a319-5647675981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cd67f3-c5e2-426d-a319-5647675981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7cd67f3-c5e2-426d-a319-56476759819c">Z7KEDHAQH4DQ-65-62</_dlc_DocId>
    <_dlc_DocIdUrl xmlns="d7cd67f3-c5e2-426d-a319-56476759819c">
      <Url>http://fcaetc-share.org/etac/_layouts/DocIdRedir.aspx?ID=Z7KEDHAQH4DQ-65-62</Url>
      <Description>Z7KEDHAQH4DQ-65-62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3B698DD-31B8-4D71-9F0C-12AEFEBE19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cd67f3-c5e2-426d-a319-5647675981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10771C-5C6A-491C-8F34-B976DB5DE5E5}">
  <ds:schemaRefs>
    <ds:schemaRef ds:uri="http://schemas.microsoft.com/office/2006/metadata/properties"/>
    <ds:schemaRef ds:uri="http://schemas.microsoft.com/office/infopath/2007/PartnerControls"/>
    <ds:schemaRef ds:uri="d7cd67f3-c5e2-426d-a319-56476759819c"/>
  </ds:schemaRefs>
</ds:datastoreItem>
</file>

<file path=customXml/itemProps3.xml><?xml version="1.0" encoding="utf-8"?>
<ds:datastoreItem xmlns:ds="http://schemas.openxmlformats.org/officeDocument/2006/customXml" ds:itemID="{05773562-632E-4BD5-9027-0EAA2ADBDFB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788EFF8-3D2F-4C7E-B179-29C535A64DD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Telaprvir lead in</vt:lpstr>
      <vt:lpstr>Telprevir no lead in</vt:lpstr>
      <vt:lpstr>Boceprevir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clandis</dc:creator>
  <cp:lastModifiedBy>Bork, Anthony</cp:lastModifiedBy>
  <cp:lastPrinted>2013-01-28T20:23:00Z</cp:lastPrinted>
  <dcterms:created xsi:type="dcterms:W3CDTF">2011-06-03T18:57:12Z</dcterms:created>
  <dcterms:modified xsi:type="dcterms:W3CDTF">2014-05-19T14:37:11Z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0x01010075A3E7E5C0F85D4ABD4086EC23C146C3</vt:lpwstr>
  </property>
  <property fmtid="{D5CDD505-2E9C-101B-9397-08002B2CF9AE}" pid="3" name="_dlc_DocIdItemGuid">
    <vt:lpwstr>42c531c3-76c2-479f-94cb-51880a73752b</vt:lpwstr>
  </property>
</Properties>
</file>